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serv006\08施設課\水道係\005　各種統計調査関係\005  決算統計\○簡易水道経営戦略・経営比較分析表\R4年度経営比較分析表\提出\"/>
    </mc:Choice>
  </mc:AlternateContent>
  <xr:revisionPtr revIDLastSave="0" documentId="13_ncr:1_{883FCB91-1E94-4A22-A72E-C9C803F0A9A4}" xr6:coauthVersionLast="36" xr6:coauthVersionMax="36" xr10:uidLastSave="{00000000-0000-0000-0000-000000000000}"/>
  <workbookProtection workbookAlgorithmName="SHA-512" workbookHashValue="S/e5dJopESxZXIomtM2hFlyjZ7Tyj4pjm9ynHuBPJoUy/yziP5oLQjNUUFspNN43QeULNePAAv33rCClBZpBBg==" workbookSaltValue="rsKYQrPAgezq90kUqr51ig=="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P6" i="5"/>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B10" i="4"/>
  <c r="BB8" i="4"/>
  <c r="AT8" i="4"/>
  <c r="AD8" i="4"/>
  <c r="W8" i="4"/>
  <c r="P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<sst xmlns="http://schemas.openxmlformats.org/spreadsheetml/2006/main" count="233" uniqueCount="119">
  <si>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</si>
  <si>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</si>
  <si>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</si>
  <si>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</si>
  <si>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</si>
  <si>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</si>
  <si>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</si>
  <si>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</si>
  <si>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</si>
  <si>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</si>
  <si>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</si>
  <si>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</si>
  <si>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</si>
  <si>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</si>
  <si>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</si>
  <si>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</si>
  <si>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</si>
  <si>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</si>
  <si>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</si>
  <si>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</si>
  <si>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</si>
  <si>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</si>
  <si>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</si>
  <si>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</si>
  <si>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</si>
  <si>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</si>
  <si>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</si>
  <si>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</si>
  <si>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</si>
  <si>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</si>
  <si>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</si>
  <si>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</si>
  <si>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</si>
  <si>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</si>
  <si>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</si>
  <si>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</si>
  <si>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</si>
  <si>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</si>
  <si>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</si>
  <si>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</si>
  <si>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</si>
  <si>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</si>
  <si>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</si>
  <si>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</si>
  <si>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</si>
  <si>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</si>
  <si>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</si>
  <si>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</si>
  <si>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</si>
  <si>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</si>
  <si>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</si>
  <si>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</si>
  <si>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</si>
  <si>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</si>
  <si>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</si>
  <si>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</si>
  <si>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</si>
  <si>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</si>
  <si>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</si>
  <si>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</si>
  <si>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</si>
  <si>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</si>
  <si>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</si>
  <si>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</si>
  <si>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</si>
  <si>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</si>
  <si>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</si>
  <si>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</si>
  <si>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</si>
  <si>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</si>
  <si>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</si>
  <si>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</si>
  <si>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</si>
  <si>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</si>
  <si>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</si>
  <si>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</si>
  <si>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</si>
  <si>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</si>
  <si>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</si>
  <si>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</si>
  <si>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</si>
  <si>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</si>
  <si>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</si>
  <si>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</si>
  <si>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</si>
  <si>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</si>
  <si>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</si>
  <si>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</si>
  <si>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</si>
  <si>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</si>
  <si>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</si>
  <si>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</si>
  <si>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</si>
  <si>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</si>
  <si>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</si>
  <si>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</si>
  <si>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</si>
  <si>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豊頃町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</si>
  <si>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</si>
  <si>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</si>
  <si>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</si>
  <si>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</si>
  <si>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</si>
  <si>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</si>
  <si>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</si>
  <si>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</si>
  <si>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</si>
  <si>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</si>
  <si>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</si>
  <si>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</si>
  <si>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</si>
  <si>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</si>
  <si>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</si>
  <si>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</si>
  <si>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</si>
  <si>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</si>
  <si>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２９年度から管路の更新を行っており、今年度においては前年度よりも更新率において減少傾向にあったが、令和８年度まで継続して管路更新を予定している。また、それ以降の期間においても計画的な管路更新が必要である。</t>
    <phoneticPr fontId="4"/>
  </si>
  <si>
    <t>　当町の水道水の供給は、地形的な要因で各所に点在している送水施設を経由して給水する地区が多く、適正な管理をしていてもコストを低く抑えるのは自然流下を用いる場合と比べ厳しい状況であり、今後施設の老朽化による更新にかかる費用の増加も考えられる。
　また、少子高齢化の影響で人口が減少傾向であり、それに伴い料金収入も減少する可能性もあるため、現在の整備状況よりさらに適正な設備等を検討する必要があると考えている。</t>
    <phoneticPr fontId="4"/>
  </si>
  <si>
    <t>　令和4年度において有収率の減少が顕著であったが、令和4年10月～令和5年3月の期間でに水道料金基本料金減免を行い給水収益が減少したことに起因しており、令和5年度は減免を行っていないことから今後上昇傾向に転じると考えられる。また、料金回収率も減少しているが類似団体平均値以上を維持しているため経営状況は比較的良好であるといえる。</t>
    <rPh sb="25" eb="27">
      <t>レイワ</t>
    </rPh>
    <rPh sb="28" eb="29">
      <t>ネン</t>
    </rPh>
    <rPh sb="31" eb="32">
      <t>ガツ</t>
    </rPh>
    <rPh sb="33" eb="35">
      <t>レイワ</t>
    </rPh>
    <rPh sb="36" eb="37">
      <t>ネン</t>
    </rPh>
    <rPh sb="38" eb="39">
      <t>ガツ</t>
    </rPh>
    <rPh sb="40" eb="42">
      <t>キカン</t>
    </rPh>
    <rPh sb="44" eb="46">
      <t>スイドウ</t>
    </rPh>
    <rPh sb="46" eb="48">
      <t>リョウキン</t>
    </rPh>
    <rPh sb="48" eb="50">
      <t>キホン</t>
    </rPh>
    <rPh sb="50" eb="52">
      <t>リョウキン</t>
    </rPh>
    <rPh sb="52" eb="54">
      <t>ゲンメン</t>
    </rPh>
    <rPh sb="55" eb="56">
      <t>オコナ</t>
    </rPh>
    <rPh sb="57" eb="59">
      <t>キュウスイ</t>
    </rPh>
    <rPh sb="59" eb="61">
      <t>シュウエキ</t>
    </rPh>
    <rPh sb="62" eb="64">
      <t>ゲンショウ</t>
    </rPh>
    <rPh sb="76" eb="78">
      <t>レイワ</t>
    </rPh>
    <rPh sb="79" eb="81">
      <t>ネンド</t>
    </rPh>
    <rPh sb="82" eb="84">
      <t>ゲンメン</t>
    </rPh>
    <rPh sb="85" eb="86">
      <t>オコナ</t>
    </rPh>
    <rPh sb="95" eb="97">
      <t>コンゴ</t>
    </rPh>
    <rPh sb="97" eb="99">
      <t>ジョウショウ</t>
    </rPh>
    <rPh sb="99" eb="101">
      <t>ケイコウ</t>
    </rPh>
    <rPh sb="102" eb="103">
      <t>テン</t>
    </rPh>
    <rPh sb="106" eb="107">
      <t>カンガ</t>
    </rPh>
    <rPh sb="121" eb="123">
      <t>ゲンショウ</t>
    </rPh>
    <rPh sb="128" eb="130">
      <t>ルイジ</t>
    </rPh>
    <rPh sb="130" eb="132">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</si>
</sst>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1.06</c:v>
                </c:pt>
                <c:pt idx="2">
                  <c:v>1.4</c:v>
                </c:pt>
                <c:pt idx="3">
                  <c:v>1.19</c:v>
                </c:pt>
                <c:pt idx="4">
                  <c:v>1.1200000000000001</c:v>
                </c:pt>
              </c:numCache>
            </c:numRef>
          </c:val>
          <c:extLst>
            <c:ext xmlns:c16="http://schemas.microsoft.com/office/drawing/2014/chart" uri="{C3380CC4-5D6E-409C-BE32-E72D297353CC}">
              <c16:uniqueId val="{00000000-23E0-4FB8-A7EA-3798387500D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23E0-4FB8-A7EA-3798387500D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82.31</c:v>
                </c:pt>
                <c:pt idx="1">
                  <c:v>88.62</c:v>
                </c:pt>
                <c:pt idx="2">
                  <c:v>93.7</c:v>
                </c:pt>
                <c:pt idx="3">
                  <c:v>97.58</c:v>
                </c:pt>
                <c:pt idx="4">
                  <c:v>101.78</c:v>
                </c:pt>
              </c:numCache>
            </c:numRef>
          </c:val>
          <c:extLst>
            <c:ext xmlns:c16="http://schemas.microsoft.com/office/drawing/2014/chart" uri="{C3380CC4-5D6E-409C-BE32-E72D297353CC}">
              <c16:uniqueId val="{00000000-880F-4CEA-A555-2C868AC16E5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880F-4CEA-A555-2C868AC16E5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73.98</c:v>
                </c:pt>
                <c:pt idx="1">
                  <c:v>71.87</c:v>
                </c:pt>
                <c:pt idx="2">
                  <c:v>71.239999999999995</c:v>
                </c:pt>
                <c:pt idx="3">
                  <c:v>68.5</c:v>
                </c:pt>
                <c:pt idx="4">
                  <c:v>63.24</c:v>
                </c:pt>
              </c:numCache>
            </c:numRef>
          </c:val>
          <c:extLst>
            <c:ext xmlns:c16="http://schemas.microsoft.com/office/drawing/2014/chart" uri="{C3380CC4-5D6E-409C-BE32-E72D297353CC}">
              <c16:uniqueId val="{00000000-0F87-48ED-8942-F1685813B60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0F87-48ED-8942-F1685813B60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79.86</c:v>
                </c:pt>
                <c:pt idx="1">
                  <c:v>81.430000000000007</c:v>
                </c:pt>
                <c:pt idx="2">
                  <c:v>81.53</c:v>
                </c:pt>
                <c:pt idx="3">
                  <c:v>76.569999999999993</c:v>
                </c:pt>
                <c:pt idx="4">
                  <c:v>63</c:v>
                </c:pt>
              </c:numCache>
            </c:numRef>
          </c:val>
          <c:extLst>
            <c:ext xmlns:c16="http://schemas.microsoft.com/office/drawing/2014/chart" uri="{C3380CC4-5D6E-409C-BE32-E72D297353CC}">
              <c16:uniqueId val="{00000000-9877-4D0C-824D-3BC5A51C3C1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9877-4D0C-824D-3BC5A51C3C1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E0-4459-86B3-79CC6D47FD5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E0-4459-86B3-79CC6D47FD5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1-472C-BF66-E2349FD7D40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1-472C-BF66-E2349FD7D40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81-427F-8A59-DAEDB3ABDE1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1-427F-8A59-DAEDB3ABDE1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9D-4677-8837-389293E0D25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D-4677-8837-389293E0D25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762.66</c:v>
                </c:pt>
                <c:pt idx="1">
                  <c:v>739.87</c:v>
                </c:pt>
                <c:pt idx="2">
                  <c:v>732.34</c:v>
                </c:pt>
                <c:pt idx="3">
                  <c:v>732.46</c:v>
                </c:pt>
                <c:pt idx="4">
                  <c:v>910.86</c:v>
                </c:pt>
              </c:numCache>
            </c:numRef>
          </c:val>
          <c:extLst>
            <c:ext xmlns:c16="http://schemas.microsoft.com/office/drawing/2014/chart" uri="{C3380CC4-5D6E-409C-BE32-E72D297353CC}">
              <c16:uniqueId val="{00000000-E4C9-4C8A-9E38-1560A413643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E4C9-4C8A-9E38-1560A413643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74.92</c:v>
                </c:pt>
                <c:pt idx="1">
                  <c:v>76.28</c:v>
                </c:pt>
                <c:pt idx="2">
                  <c:v>77.33</c:v>
                </c:pt>
                <c:pt idx="3">
                  <c:v>76.09</c:v>
                </c:pt>
                <c:pt idx="4">
                  <c:v>60.36</c:v>
                </c:pt>
              </c:numCache>
            </c:numRef>
          </c:val>
          <c:extLst>
            <c:ext xmlns:c16="http://schemas.microsoft.com/office/drawing/2014/chart" uri="{C3380CC4-5D6E-409C-BE32-E72D297353CC}">
              <c16:uniqueId val="{00000000-31D5-4D7F-96A6-883058BC5E7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31D5-4D7F-96A6-883058BC5E7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316.94</c:v>
                </c:pt>
                <c:pt idx="1">
                  <c:v>308.04000000000002</c:v>
                </c:pt>
                <c:pt idx="2">
                  <c:v>299.66000000000003</c:v>
                </c:pt>
                <c:pt idx="3">
                  <c:v>305.19</c:v>
                </c:pt>
                <c:pt idx="4">
                  <c:v>337.19</c:v>
                </c:pt>
              </c:numCache>
            </c:numRef>
          </c:val>
          <c:extLst>
            <c:ext xmlns:c16="http://schemas.microsoft.com/office/drawing/2014/chart" uri="{C3380CC4-5D6E-409C-BE32-E72D297353CC}">
              <c16:uniqueId val="{00000000-8B69-4EA9-BA3A-CBB304D1AF8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8B69-4EA9-BA3A-CBB304D1AF8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58"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北海道　豊頃町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2977</v>
      </c>
      <c r="AM8" s="37"/>
      <c r="AN8" s="37"/>
      <c r="AO8" s="37"/>
      <c r="AP8" s="37"/>
      <c r="AQ8" s="37"/>
      <c r="AR8" s="37"/>
      <c r="AS8" s="37"/>
      <c r="AT8" s="38">
        <f>データ!$S$6</f>
        <v>536.71</v>
      </c>
      <c r="AU8" s="38"/>
      <c r="AV8" s="38"/>
      <c r="AW8" s="38"/>
      <c r="AX8" s="38"/>
      <c r="AY8" s="38"/>
      <c r="AZ8" s="38"/>
      <c r="BA8" s="38"/>
      <c r="BB8" s="38">
        <f>データ!$T$6</f>
        <v>5.55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93.34</v>
      </c>
      <c r="Q10" s="38"/>
      <c r="R10" s="38"/>
      <c r="S10" s="38"/>
      <c r="T10" s="38"/>
      <c r="U10" s="38"/>
      <c r="V10" s="38"/>
      <c r="W10" s="37">
        <f>データ!$Q$6</f>
        <v>5124</v>
      </c>
      <c r="X10" s="37"/>
      <c r="Y10" s="37"/>
      <c r="Z10" s="37"/>
      <c r="AA10" s="37"/>
      <c r="AB10" s="37"/>
      <c r="AC10" s="37"/>
      <c r="AD10" s="2"/>
      <c r="AE10" s="2"/>
      <c r="AF10" s="2"/>
      <c r="AG10" s="2"/>
      <c r="AH10" s="2"/>
      <c r="AI10" s="2"/>
      <c r="AJ10" s="2"/>
      <c r="AK10" s="2"/>
      <c r="AL10" s="37">
        <f>データ!$U$6</f>
        <v>2761</v>
      </c>
      <c r="AM10" s="37"/>
      <c r="AN10" s="37"/>
      <c r="AO10" s="37"/>
      <c r="AP10" s="37"/>
      <c r="AQ10" s="37"/>
      <c r="AR10" s="37"/>
      <c r="AS10" s="37"/>
      <c r="AT10" s="38">
        <f>データ!$V$6</f>
        <v>137.19999999999999</v>
      </c>
      <c r="AU10" s="38"/>
      <c r="AV10" s="38"/>
      <c r="AW10" s="38"/>
      <c r="AX10" s="38"/>
      <c r="AY10" s="38"/>
      <c r="AZ10" s="38"/>
      <c r="BA10" s="38"/>
      <c r="BB10" s="38">
        <f>データ!$W$6</f>
        <v>20.12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118</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FF6bNhdiL7iYx8SuqrOqgDvPFmSy1mOyl25DOzb9UhLm8wfzIuA6FnQmTjzIMBd8nodmpLZ3JMyHtVQLulB//A==" saltValue="d0JvSXoExzWP7PhoC8sc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2">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2">
      <c r="A6" s="15" t="s">
        <v>96</v>
      </c>
      <c r="B6" s="20">
        <f>B7</f>
        <v>2022</v>
      </c>
      <c r="C6" s="20">
        <f t="shared" ref="C6:W6" si="3">C7</f>
        <v>16454</v>
      </c>
      <c r="D6" s="20">
        <f t="shared" si="3"/>
        <v>47</v>
      </c>
      <c r="E6" s="20">
        <f t="shared" si="3"/>
        <v>1</v>
      </c>
      <c r="F6" s="20">
        <f t="shared" si="3"/>
        <v>0</v>
      </c>
      <c r="G6" s="20">
        <f t="shared" si="3"/>
        <v>0</v>
      </c>
      <c r="H6" s="20" t="str">
        <f t="shared" si="3"/>
        <v>北海道　豊頃町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93.34</v>
      </c>
      <c r="Q6" s="21">
        <f t="shared" si="3"/>
        <v>5124</v>
      </c>
      <c r="R6" s="21">
        <f t="shared" si="3"/>
        <v>2977</v>
      </c>
      <c r="S6" s="21">
        <f t="shared" si="3"/>
        <v>536.71</v>
      </c>
      <c r="T6" s="21">
        <f t="shared" si="3"/>
        <v>5.55</v>
      </c>
      <c r="U6" s="21">
        <f t="shared" si="3"/>
        <v>2761</v>
      </c>
      <c r="V6" s="21">
        <f t="shared" si="3"/>
        <v>137.19999999999999</v>
      </c>
      <c r="W6" s="21">
        <f t="shared" si="3"/>
        <v>20.12</v>
      </c>
      <c r="X6" s="22">
        <f>IF(X7="",NA(),X7)</f>
        <v>79.86</v>
      </c>
      <c r="Y6" s="22">
        <f t="shared" ref="Y6:AG6" si="4">IF(Y7="",NA(),Y7)</f>
        <v>81.430000000000007</v>
      </c>
      <c r="Z6" s="22">
        <f t="shared" si="4"/>
        <v>81.53</v>
      </c>
      <c r="AA6" s="22">
        <f t="shared" si="4"/>
        <v>76.569999999999993</v>
      </c>
      <c r="AB6" s="22">
        <f t="shared" si="4"/>
        <v>63</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762.66</v>
      </c>
      <c r="BF6" s="22">
        <f t="shared" ref="BF6:BN6" si="7">IF(BF7="",NA(),BF7)</f>
        <v>739.87</v>
      </c>
      <c r="BG6" s="22">
        <f t="shared" si="7"/>
        <v>732.34</v>
      </c>
      <c r="BH6" s="22">
        <f t="shared" si="7"/>
        <v>732.46</v>
      </c>
      <c r="BI6" s="22">
        <f t="shared" si="7"/>
        <v>910.86</v>
      </c>
      <c r="BJ6" s="22">
        <f t="shared" si="7"/>
        <v>1007.7</v>
      </c>
      <c r="BK6" s="22">
        <f t="shared" si="7"/>
        <v>1018.52</v>
      </c>
      <c r="BL6" s="22">
        <f t="shared" si="7"/>
        <v>949.61</v>
      </c>
      <c r="BM6" s="22">
        <f t="shared" si="7"/>
        <v>918.84</v>
      </c>
      <c r="BN6" s="22">
        <f t="shared" si="7"/>
        <v>955.49</v>
      </c>
      <c r="BO6" s="21" t="str">
        <f>IF(BO7="","",IF(BO7="-","【-】","【"&amp;SUBSTITUTE(TEXT(BO7,"#,##0.00"),"-","△")&amp;"】"))</f>
        <v>【982.48】</v>
      </c>
      <c r="BP6" s="22">
        <f>IF(BP7="",NA(),BP7)</f>
        <v>74.92</v>
      </c>
      <c r="BQ6" s="22">
        <f t="shared" ref="BQ6:BY6" si="8">IF(BQ7="",NA(),BQ7)</f>
        <v>76.28</v>
      </c>
      <c r="BR6" s="22">
        <f t="shared" si="8"/>
        <v>77.33</v>
      </c>
      <c r="BS6" s="22">
        <f t="shared" si="8"/>
        <v>76.09</v>
      </c>
      <c r="BT6" s="22">
        <f t="shared" si="8"/>
        <v>60.36</v>
      </c>
      <c r="BU6" s="22">
        <f t="shared" si="8"/>
        <v>59.22</v>
      </c>
      <c r="BV6" s="22">
        <f t="shared" si="8"/>
        <v>58.79</v>
      </c>
      <c r="BW6" s="22">
        <f t="shared" si="8"/>
        <v>58.41</v>
      </c>
      <c r="BX6" s="22">
        <f t="shared" si="8"/>
        <v>58.27</v>
      </c>
      <c r="BY6" s="22">
        <f t="shared" si="8"/>
        <v>55.15</v>
      </c>
      <c r="BZ6" s="21" t="str">
        <f>IF(BZ7="","",IF(BZ7="-","【-】","【"&amp;SUBSTITUTE(TEXT(BZ7,"#,##0.00"),"-","△")&amp;"】"))</f>
        <v>【50.61】</v>
      </c>
      <c r="CA6" s="22">
        <f>IF(CA7="",NA(),CA7)</f>
        <v>316.94</v>
      </c>
      <c r="CB6" s="22">
        <f t="shared" ref="CB6:CJ6" si="9">IF(CB7="",NA(),CB7)</f>
        <v>308.04000000000002</v>
      </c>
      <c r="CC6" s="22">
        <f t="shared" si="9"/>
        <v>299.66000000000003</v>
      </c>
      <c r="CD6" s="22">
        <f t="shared" si="9"/>
        <v>305.19</v>
      </c>
      <c r="CE6" s="22">
        <f t="shared" si="9"/>
        <v>337.19</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82.31</v>
      </c>
      <c r="CM6" s="22">
        <f t="shared" ref="CM6:CU6" si="10">IF(CM7="",NA(),CM7)</f>
        <v>88.62</v>
      </c>
      <c r="CN6" s="22">
        <f t="shared" si="10"/>
        <v>93.7</v>
      </c>
      <c r="CO6" s="22">
        <f t="shared" si="10"/>
        <v>97.58</v>
      </c>
      <c r="CP6" s="22">
        <f t="shared" si="10"/>
        <v>101.78</v>
      </c>
      <c r="CQ6" s="22">
        <f t="shared" si="10"/>
        <v>56.76</v>
      </c>
      <c r="CR6" s="22">
        <f t="shared" si="10"/>
        <v>56.04</v>
      </c>
      <c r="CS6" s="22">
        <f t="shared" si="10"/>
        <v>58.52</v>
      </c>
      <c r="CT6" s="22">
        <f t="shared" si="10"/>
        <v>58.88</v>
      </c>
      <c r="CU6" s="22">
        <f t="shared" si="10"/>
        <v>58.16</v>
      </c>
      <c r="CV6" s="21" t="str">
        <f>IF(CV7="","",IF(CV7="-","【-】","【"&amp;SUBSTITUTE(TEXT(CV7,"#,##0.00"),"-","△")&amp;"】"))</f>
        <v>【56.15】</v>
      </c>
      <c r="CW6" s="22">
        <f>IF(CW7="",NA(),CW7)</f>
        <v>73.98</v>
      </c>
      <c r="CX6" s="22">
        <f t="shared" ref="CX6:DF6" si="11">IF(CX7="",NA(),CX7)</f>
        <v>71.87</v>
      </c>
      <c r="CY6" s="22">
        <f t="shared" si="11"/>
        <v>71.239999999999995</v>
      </c>
      <c r="CZ6" s="22">
        <f t="shared" si="11"/>
        <v>68.5</v>
      </c>
      <c r="DA6" s="22">
        <f t="shared" si="11"/>
        <v>63.24</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0.71</v>
      </c>
      <c r="EE6" s="22">
        <f t="shared" ref="EE6:EM6" si="14">IF(EE7="",NA(),EE7)</f>
        <v>1.06</v>
      </c>
      <c r="EF6" s="22">
        <f t="shared" si="14"/>
        <v>1.4</v>
      </c>
      <c r="EG6" s="22">
        <f t="shared" si="14"/>
        <v>1.19</v>
      </c>
      <c r="EH6" s="22">
        <f t="shared" si="14"/>
        <v>1.1200000000000001</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16454</v>
      </c>
      <c r="D7" s="24">
        <v>47</v>
      </c>
      <c r="E7" s="24">
        <v>1</v>
      </c>
      <c r="F7" s="24">
        <v>0</v>
      </c>
      <c r="G7" s="24">
        <v>0</v>
      </c>
      <c r="H7" s="24" t="s">
        <v>97</v>
      </c>
      <c r="I7" s="24" t="s">
        <v>98</v>
      </c>
      <c r="J7" s="24" t="s">
        <v>99</v>
      </c>
      <c r="K7" s="24" t="s">
        <v>100</v>
      </c>
      <c r="L7" s="24" t="s">
        <v>101</v>
      </c>
      <c r="M7" s="24" t="s">
        <v>102</v>
      </c>
      <c r="N7" s="25" t="s">
        <v>103</v>
      </c>
      <c r="O7" s="25" t="s">
        <v>104</v>
      </c>
      <c r="P7" s="25">
        <v>93.34</v>
      </c>
      <c r="Q7" s="25">
        <v>5124</v>
      </c>
      <c r="R7" s="25">
        <v>2977</v>
      </c>
      <c r="S7" s="25">
        <v>536.71</v>
      </c>
      <c r="T7" s="25">
        <v>5.55</v>
      </c>
      <c r="U7" s="25">
        <v>2761</v>
      </c>
      <c r="V7" s="25">
        <v>137.19999999999999</v>
      </c>
      <c r="W7" s="25">
        <v>20.12</v>
      </c>
      <c r="X7" s="25">
        <v>79.86</v>
      </c>
      <c r="Y7" s="25">
        <v>81.430000000000007</v>
      </c>
      <c r="Z7" s="25">
        <v>81.53</v>
      </c>
      <c r="AA7" s="25">
        <v>76.569999999999993</v>
      </c>
      <c r="AB7" s="25">
        <v>63</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762.66</v>
      </c>
      <c r="BF7" s="25">
        <v>739.87</v>
      </c>
      <c r="BG7" s="25">
        <v>732.34</v>
      </c>
      <c r="BH7" s="25">
        <v>732.46</v>
      </c>
      <c r="BI7" s="25">
        <v>910.86</v>
      </c>
      <c r="BJ7" s="25">
        <v>1007.7</v>
      </c>
      <c r="BK7" s="25">
        <v>1018.52</v>
      </c>
      <c r="BL7" s="25">
        <v>949.61</v>
      </c>
      <c r="BM7" s="25">
        <v>918.84</v>
      </c>
      <c r="BN7" s="25">
        <v>955.49</v>
      </c>
      <c r="BO7" s="25">
        <v>982.48</v>
      </c>
      <c r="BP7" s="25">
        <v>74.92</v>
      </c>
      <c r="BQ7" s="25">
        <v>76.28</v>
      </c>
      <c r="BR7" s="25">
        <v>77.33</v>
      </c>
      <c r="BS7" s="25">
        <v>76.09</v>
      </c>
      <c r="BT7" s="25">
        <v>60.36</v>
      </c>
      <c r="BU7" s="25">
        <v>59.22</v>
      </c>
      <c r="BV7" s="25">
        <v>58.79</v>
      </c>
      <c r="BW7" s="25">
        <v>58.41</v>
      </c>
      <c r="BX7" s="25">
        <v>58.27</v>
      </c>
      <c r="BY7" s="25">
        <v>55.15</v>
      </c>
      <c r="BZ7" s="25">
        <v>50.61</v>
      </c>
      <c r="CA7" s="25">
        <v>316.94</v>
      </c>
      <c r="CB7" s="25">
        <v>308.04000000000002</v>
      </c>
      <c r="CC7" s="25">
        <v>299.66000000000003</v>
      </c>
      <c r="CD7" s="25">
        <v>305.19</v>
      </c>
      <c r="CE7" s="25">
        <v>337.19</v>
      </c>
      <c r="CF7" s="25">
        <v>292.89999999999998</v>
      </c>
      <c r="CG7" s="25">
        <v>298.25</v>
      </c>
      <c r="CH7" s="25">
        <v>303.27999999999997</v>
      </c>
      <c r="CI7" s="25">
        <v>303.81</v>
      </c>
      <c r="CJ7" s="25">
        <v>310.26</v>
      </c>
      <c r="CK7" s="25">
        <v>320.83</v>
      </c>
      <c r="CL7" s="25">
        <v>82.31</v>
      </c>
      <c r="CM7" s="25">
        <v>88.62</v>
      </c>
      <c r="CN7" s="25">
        <v>93.7</v>
      </c>
      <c r="CO7" s="25">
        <v>97.58</v>
      </c>
      <c r="CP7" s="25">
        <v>101.78</v>
      </c>
      <c r="CQ7" s="25">
        <v>56.76</v>
      </c>
      <c r="CR7" s="25">
        <v>56.04</v>
      </c>
      <c r="CS7" s="25">
        <v>58.52</v>
      </c>
      <c r="CT7" s="25">
        <v>58.88</v>
      </c>
      <c r="CU7" s="25">
        <v>58.16</v>
      </c>
      <c r="CV7" s="25">
        <v>56.15</v>
      </c>
      <c r="CW7" s="25">
        <v>73.98</v>
      </c>
      <c r="CX7" s="25">
        <v>71.87</v>
      </c>
      <c r="CY7" s="25">
        <v>71.239999999999995</v>
      </c>
      <c r="CZ7" s="25">
        <v>68.5</v>
      </c>
      <c r="DA7" s="25">
        <v>63.24</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0.71</v>
      </c>
      <c r="EE7" s="25">
        <v>1.06</v>
      </c>
      <c r="EF7" s="25">
        <v>1.4</v>
      </c>
      <c r="EG7" s="25">
        <v>1.19</v>
      </c>
      <c r="EH7" s="25">
        <v>1.1200000000000001</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110</v>
      </c>
    </row>
    <row r="12" spans="1:144" x14ac:dyDescent="0.2">
      <c r="B12">
        <v>1</v>
      </c>
      <c r="C12">
        <v>1</v>
      </c>
      <c r="D12">
        <v>2</v>
      </c>
      <c r="E12">
        <v>3</v>
      </c>
      <c r="F12">
        <v>4</v>
      </c>
      <c r="G12" t="s">
        <v>111</v>
      </c>
    </row>
    <row r="13" spans="1:144" x14ac:dyDescent="0.2">
      <c r="B13" t="s">
        <v>112</v>
      </c>
      <c r="C13" t="s">
        <v>113</v>
      </c>
      <c r="D13" t="s">
        <v>114</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2024-01-31T06:35:41Z</cp:lastPrinted>
  <dcterms:created xsi:type="dcterms:W3CDTF">2023-12-05T01:04:29Z</dcterms:created>
  <dcterms:modified xsi:type="dcterms:W3CDTF">2024-01-31T06:35:43Z</dcterms:modified>
  <cp:category/>
</cp:coreProperties>
</file>